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<sst xmlns="http://schemas.openxmlformats.org/spreadsheetml/2006/main" count="65" uniqueCount="35">
  <si>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</si>
  <si>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</si>
  <si>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</si>
  <si>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</si>
  <si>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</si>
  <si>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</si>
  <si>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</si>
  <si>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</si>
  <si>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</si>
  <si>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</si>
  <si>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</si>
  <si>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</si>
  <si>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</si>
  <si>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</si>
  <si>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</si>
  <si>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</si>
  <si>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</si>
  <si>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</si>
  <si>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</si>
  <si>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</si>
  <si>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</si>
  <si>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</si>
  <si>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</si>
  <si>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</si>
  <si>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</si>
  <si>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</si>
  <si>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</si>
  <si>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</si>
  <si>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</si>
  <si>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</si>
  <si>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</si>
  <si>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</si>
  <si>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</si>
  <si>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</si>
  <si>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за январь - март  2016 - 2017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</si>
</sst>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9">
      <selection activeCell="I30" sqref="I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5.875" style="0" customWidth="1"/>
    <col min="8" max="8" width="7.125" style="0" customWidth="1"/>
    <col min="9" max="9" width="5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5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2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38" t="s">
        <v>34</v>
      </c>
      <c r="B5" s="39"/>
      <c r="C5" s="39"/>
      <c r="D5" s="39"/>
      <c r="E5" s="39"/>
      <c r="F5" s="39"/>
      <c r="G5" s="40"/>
      <c r="H5" s="40"/>
      <c r="I5" s="40"/>
      <c r="J5" s="40"/>
      <c r="K5" s="41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8" t="s">
        <v>25</v>
      </c>
      <c r="B6" s="47" t="s">
        <v>31</v>
      </c>
      <c r="C6" s="47"/>
      <c r="D6" s="47"/>
      <c r="E6" s="47"/>
      <c r="F6" s="33"/>
      <c r="G6" s="47" t="s">
        <v>32</v>
      </c>
      <c r="H6" s="47"/>
      <c r="I6" s="47"/>
      <c r="J6" s="47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9"/>
      <c r="B7" s="47">
        <v>2016</v>
      </c>
      <c r="C7" s="47"/>
      <c r="D7" s="47">
        <v>2017</v>
      </c>
      <c r="E7" s="47"/>
      <c r="F7" s="33"/>
      <c r="G7" s="47">
        <v>2016</v>
      </c>
      <c r="H7" s="47"/>
      <c r="I7" s="47">
        <v>2017</v>
      </c>
      <c r="J7" s="47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9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12</v>
      </c>
      <c r="C9" s="31">
        <f>ROUND($B9*100000/'численность населения'!$B3,1)</f>
        <v>13.6</v>
      </c>
      <c r="D9" s="28">
        <v>5</v>
      </c>
      <c r="E9" s="31">
        <f>ROUND($D9*100000/'численность населения'!$C3,1)</f>
        <v>5.4</v>
      </c>
      <c r="F9" s="36">
        <f>(E9-C9)*100/C9</f>
        <v>-60.29411764705882</v>
      </c>
      <c r="G9" s="28">
        <v>21</v>
      </c>
      <c r="H9" s="31">
        <f>($G9*100000)/'численность населения'!$B3</f>
        <v>23.86960376457751</v>
      </c>
      <c r="I9" s="28">
        <v>28</v>
      </c>
      <c r="J9" s="31">
        <f>($I9*100000)/'численность населения'!$C3</f>
        <v>30.36876355748373</v>
      </c>
      <c r="K9" s="36">
        <f>(J9-H9)*100/H9</f>
        <v>27.227765726681127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2</v>
      </c>
      <c r="J10" s="31">
        <f>($I10*100000)/'численность населения'!$C4</f>
        <v>5.033092583738078</v>
      </c>
      <c r="K10" s="36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1</v>
      </c>
      <c r="C11" s="31">
        <f>ROUND($B11*100000/'численность населения'!$B5,1)</f>
        <v>1.8</v>
      </c>
      <c r="D11" s="28">
        <v>0</v>
      </c>
      <c r="E11" s="31">
        <f>ROUND($D11*100000/'численность населения'!$C5,1)</f>
        <v>0</v>
      </c>
      <c r="F11" s="36">
        <f t="shared" si="0"/>
        <v>-100</v>
      </c>
      <c r="G11" s="28">
        <v>0</v>
      </c>
      <c r="H11" s="31">
        <f>($G11*100000)/'численность населения'!$B5</f>
        <v>0</v>
      </c>
      <c r="I11" s="28">
        <v>5</v>
      </c>
      <c r="J11" s="31">
        <f>($I11*100000)/'численность населения'!$C5</f>
        <v>8.969897025582146</v>
      </c>
      <c r="K11" s="36" t="e">
        <f t="shared" si="1"/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2</v>
      </c>
      <c r="E12" s="31">
        <f>ROUND($D12*100000/'численность населения'!$C6,1)</f>
        <v>4.6</v>
      </c>
      <c r="F12" s="36" t="e">
        <f t="shared" si="0"/>
        <v>#DIV/0!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</v>
      </c>
      <c r="C13" s="31">
        <f>ROUND($B13*100000/'численность населения'!$B7,1)</f>
        <v>1.7</v>
      </c>
      <c r="D13" s="28">
        <v>0</v>
      </c>
      <c r="E13" s="31">
        <f>ROUND($D13*100000/'численность населения'!$C7,1)</f>
        <v>0</v>
      </c>
      <c r="F13" s="36">
        <f t="shared" si="0"/>
        <v>-100</v>
      </c>
      <c r="G13" s="28">
        <v>0</v>
      </c>
      <c r="H13" s="31">
        <f>($G13*100000)/'численность населения'!$B7</f>
        <v>0</v>
      </c>
      <c r="I13" s="28">
        <v>2</v>
      </c>
      <c r="J13" s="31">
        <f>($I13*100000)/'численность населения'!$C7</f>
        <v>3.298261816022956</v>
      </c>
      <c r="K13" s="36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1</v>
      </c>
      <c r="E14" s="31">
        <f>ROUND($D14*100000/'численность населения'!$C8,1)</f>
        <v>2.3</v>
      </c>
      <c r="F14" s="36">
        <f t="shared" si="0"/>
        <v>0</v>
      </c>
      <c r="G14" s="28">
        <v>1</v>
      </c>
      <c r="H14" s="31">
        <f>($G14*100000)/'численность населения'!$B8</f>
        <v>2.3494584498273148</v>
      </c>
      <c r="I14" s="28">
        <v>4</v>
      </c>
      <c r="J14" s="31">
        <f>($I14*100000)/'численность населения'!$C8</f>
        <v>9.359133344252323</v>
      </c>
      <c r="K14" s="36">
        <f t="shared" si="1"/>
        <v>298.35279253141164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</v>
      </c>
      <c r="C15" s="31">
        <f>ROUND($B15*100000/'численность населения'!$B9,1)</f>
        <v>3.6</v>
      </c>
      <c r="D15" s="28">
        <v>2</v>
      </c>
      <c r="E15" s="31">
        <f>ROUND($D15*100000/'численность населения'!$C9,1)</f>
        <v>3.6</v>
      </c>
      <c r="F15" s="36">
        <f t="shared" si="0"/>
        <v>0</v>
      </c>
      <c r="G15" s="28">
        <v>11</v>
      </c>
      <c r="H15" s="31">
        <f>($G15*100000)/'численность населения'!$B9</f>
        <v>19.790935751425845</v>
      </c>
      <c r="I15" s="28">
        <v>7</v>
      </c>
      <c r="J15" s="31">
        <f>($I15*100000)/'численность населения'!$C9</f>
        <v>12.545702200874615</v>
      </c>
      <c r="K15" s="36">
        <f t="shared" si="1"/>
        <v>-36.60884781574436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12</v>
      </c>
      <c r="C16" s="31">
        <f>ROUND($B16*100000/'численность населения'!$B10,1)</f>
        <v>4.6</v>
      </c>
      <c r="D16" s="28">
        <v>15</v>
      </c>
      <c r="E16" s="31">
        <f>ROUND($D16*100000/'численность населения'!$C10,1)</f>
        <v>5.7</v>
      </c>
      <c r="F16" s="36">
        <f t="shared" si="0"/>
        <v>23.913043478260885</v>
      </c>
      <c r="G16" s="28">
        <v>19</v>
      </c>
      <c r="H16" s="31">
        <f>($G16*100000)/'численность населения'!$B10</f>
        <v>7.280279256185364</v>
      </c>
      <c r="I16" s="28">
        <v>21</v>
      </c>
      <c r="J16" s="31">
        <f>($I16*100000)/'численность населения'!$C10</f>
        <v>7.936687906755255</v>
      </c>
      <c r="K16" s="36">
        <f t="shared" si="1"/>
        <v>9.016256485109453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10</v>
      </c>
      <c r="C17" s="31">
        <f>ROUND($B17*100000/'численность населения'!$B11,1)</f>
        <v>3.1</v>
      </c>
      <c r="D17" s="28">
        <v>8</v>
      </c>
      <c r="E17" s="31">
        <f>ROUND($D17*100000/'численность населения'!$C11,1)</f>
        <v>2.4</v>
      </c>
      <c r="F17" s="36">
        <f t="shared" si="0"/>
        <v>-22.580645161290327</v>
      </c>
      <c r="G17" s="28">
        <v>11</v>
      </c>
      <c r="H17" s="31">
        <f>($G17*100000)/'численность населения'!$B11</f>
        <v>3.426545761518645</v>
      </c>
      <c r="I17" s="28">
        <v>4</v>
      </c>
      <c r="J17" s="31">
        <f>($I17*100000)/'численность населения'!$C11</f>
        <v>1.216522812844048</v>
      </c>
      <c r="K17" s="36">
        <f t="shared" si="1"/>
        <v>-64.4971088229423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</v>
      </c>
      <c r="C18" s="31">
        <f>ROUND($B18*100000/'численность населения'!$B12,1)</f>
        <v>0.8</v>
      </c>
      <c r="D18" s="28">
        <v>2</v>
      </c>
      <c r="E18" s="31">
        <f>ROUND($D18*100000/'численность населения'!$C12,1)</f>
        <v>1.6</v>
      </c>
      <c r="F18" s="36">
        <f t="shared" si="0"/>
        <v>100</v>
      </c>
      <c r="G18" s="28">
        <v>6</v>
      </c>
      <c r="H18" s="31">
        <f>($G18*100000)/'численность населения'!$B12</f>
        <v>4.779886238707519</v>
      </c>
      <c r="I18" s="28">
        <v>1</v>
      </c>
      <c r="J18" s="31">
        <f>($I18*100000)/'численность населения'!$C12</f>
        <v>0.7940919558484872</v>
      </c>
      <c r="K18" s="36">
        <f t="shared" si="1"/>
        <v>-83.38680219169379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2</v>
      </c>
      <c r="C19" s="31">
        <f>ROUND($B19*100000/'численность населения'!$B13,1)</f>
        <v>4.9</v>
      </c>
      <c r="D19" s="28">
        <v>0</v>
      </c>
      <c r="E19" s="31">
        <f>ROUND($D19*100000/'численность населения'!$C13,1)</f>
        <v>0</v>
      </c>
      <c r="F19" s="36">
        <f t="shared" si="0"/>
        <v>-100</v>
      </c>
      <c r="G19" s="28">
        <v>4</v>
      </c>
      <c r="H19" s="31">
        <f>($G19*100000)/'численность населения'!$B13</f>
        <v>9.763956355115093</v>
      </c>
      <c r="I19" s="28">
        <v>4</v>
      </c>
      <c r="J19" s="31">
        <f>($I19*100000)/'численность населения'!$C13</f>
        <v>9.78019022469987</v>
      </c>
      <c r="K19" s="36">
        <f t="shared" si="1"/>
        <v>0.16626323381989228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1</v>
      </c>
      <c r="C20" s="31">
        <f>ROUND($B20*100000/'численность населения'!$B14,1)</f>
        <v>5.8</v>
      </c>
      <c r="D20" s="28">
        <v>3</v>
      </c>
      <c r="E20" s="31">
        <f>ROUND($D20*100000/'численность населения'!$C14,1)</f>
        <v>17.3</v>
      </c>
      <c r="F20" s="36">
        <f t="shared" si="0"/>
        <v>198.27586206896552</v>
      </c>
      <c r="G20" s="28">
        <v>2</v>
      </c>
      <c r="H20" s="31">
        <f>($G20*100000)/'численность населения'!$B14</f>
        <v>11.607661056297156</v>
      </c>
      <c r="I20" s="28">
        <v>1</v>
      </c>
      <c r="J20" s="31">
        <f>($I20*100000)/'численность населения'!$C14</f>
        <v>5.756058251309503</v>
      </c>
      <c r="K20" s="36">
        <f t="shared" si="1"/>
        <v>-50.411558164968625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2</v>
      </c>
      <c r="C21" s="31">
        <f>ROUND($B21*100000/'численность населения'!$B15,1)</f>
        <v>5.7</v>
      </c>
      <c r="D21" s="28">
        <v>0</v>
      </c>
      <c r="E21" s="31">
        <f>ROUND($D21*100000/'численность населения'!$C15,1)</f>
        <v>0</v>
      </c>
      <c r="F21" s="36">
        <f t="shared" si="0"/>
        <v>-100</v>
      </c>
      <c r="G21" s="28">
        <v>1</v>
      </c>
      <c r="H21" s="31">
        <f>($G21*100000)/'численность населения'!$B15</f>
        <v>2.8463268152449266</v>
      </c>
      <c r="I21" s="28">
        <v>2</v>
      </c>
      <c r="J21" s="31">
        <f>($I21*100000)/'численность населения'!$C15</f>
        <v>5.623664379709819</v>
      </c>
      <c r="K21" s="36">
        <f t="shared" si="1"/>
        <v>97.57620065234505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2</v>
      </c>
      <c r="C22" s="31">
        <f>ROUND($B22*100000/'численность населения'!$B16,1)</f>
        <v>4.2</v>
      </c>
      <c r="D22" s="28">
        <v>0</v>
      </c>
      <c r="E22" s="31">
        <f>ROUND($D22*100000/'численность населения'!$C16,1)</f>
        <v>0</v>
      </c>
      <c r="F22" s="36">
        <f t="shared" si="0"/>
        <v>-100</v>
      </c>
      <c r="G22" s="28">
        <v>1</v>
      </c>
      <c r="H22" s="31">
        <f>($G22*100000)/'численность населения'!$B16</f>
        <v>2.07542079156549</v>
      </c>
      <c r="I22" s="28">
        <v>1</v>
      </c>
      <c r="J22" s="31">
        <f>($I22*100000)/'численность населения'!$C16</f>
        <v>2.071079446607572</v>
      </c>
      <c r="K22" s="36">
        <f t="shared" si="1"/>
        <v>-0.20917902410735995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2.7</v>
      </c>
      <c r="D23" s="28">
        <v>0</v>
      </c>
      <c r="E23" s="31">
        <f>ROUND($D23*100000/'численность населения'!$C17,1)</f>
        <v>0</v>
      </c>
      <c r="F23" s="36">
        <f t="shared" si="0"/>
        <v>-100</v>
      </c>
      <c r="G23" s="28">
        <v>1</v>
      </c>
      <c r="H23" s="31">
        <f>($G23*100000)/'численность населения'!$B17</f>
        <v>2.747479187845152</v>
      </c>
      <c r="I23" s="28">
        <v>2</v>
      </c>
      <c r="J23" s="31">
        <f>($I23*100000)/'численность населения'!$C17</f>
        <v>5.54016620498615</v>
      </c>
      <c r="K23" s="36">
        <f t="shared" si="1"/>
        <v>101.6454293628809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2</v>
      </c>
      <c r="C24" s="31">
        <f>ROUND($B24*100000/'численность населения'!$B18,1)</f>
        <v>1.7</v>
      </c>
      <c r="D24" s="28">
        <v>0</v>
      </c>
      <c r="E24" s="31">
        <f>ROUND($D24*100000/'численность населения'!$C18,1)</f>
        <v>0</v>
      </c>
      <c r="F24" s="36">
        <f t="shared" si="0"/>
        <v>-100</v>
      </c>
      <c r="G24" s="28">
        <v>2</v>
      </c>
      <c r="H24" s="31">
        <f>($G24*100000)/'численность населения'!$B18</f>
        <v>1.684281443429197</v>
      </c>
      <c r="I24" s="28">
        <v>2</v>
      </c>
      <c r="J24" s="31">
        <f>($I24*100000)/'численность населения'!$C18</f>
        <v>1.6554372837585047</v>
      </c>
      <c r="K24" s="36">
        <f t="shared" si="1"/>
        <v>-1.7125498700481794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</v>
      </c>
      <c r="C25" s="31">
        <f>ROUND($B25*100000/'численность населения'!$B19,1)</f>
        <v>3</v>
      </c>
      <c r="D25" s="28">
        <v>0</v>
      </c>
      <c r="E25" s="31">
        <f>ROUND($D25*100000/'численность населения'!$C19,1)</f>
        <v>0</v>
      </c>
      <c r="F25" s="36">
        <f t="shared" si="0"/>
        <v>-100</v>
      </c>
      <c r="G25" s="28">
        <v>5</v>
      </c>
      <c r="H25" s="31">
        <f>($G25*100000)/'численность населения'!$B19</f>
        <v>14.9637876339259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1</v>
      </c>
      <c r="C26" s="31">
        <f>ROUND($B26*100000/'численность населения'!$B20,1)</f>
        <v>3.2</v>
      </c>
      <c r="D26" s="28">
        <v>0</v>
      </c>
      <c r="E26" s="31">
        <f>ROUND($D26*100000/'численность населения'!$C20,1)</f>
        <v>0</v>
      </c>
      <c r="F26" s="36">
        <f t="shared" si="0"/>
        <v>-100</v>
      </c>
      <c r="G26" s="28">
        <v>1</v>
      </c>
      <c r="H26" s="31">
        <f>($G26*100000)/'численность населения'!$B20</f>
        <v>3.2075955863484733</v>
      </c>
      <c r="I26" s="28">
        <v>4</v>
      </c>
      <c r="J26" s="31">
        <f>($I26*100000)/'численность населения'!$C20</f>
        <v>13.160059220266492</v>
      </c>
      <c r="K26" s="36">
        <f t="shared" si="1"/>
        <v>310.27800625102816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1</v>
      </c>
      <c r="H27" s="31">
        <f>($G27*100000)/'численность населения'!$B21</f>
        <v>4.970920117313715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6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1</v>
      </c>
      <c r="J28" s="31">
        <f>($I28*100000)/'численность населения'!$C22</f>
        <v>4.08313257931485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 t="e">
        <f t="shared" si="0"/>
        <v>#DIV/0!</v>
      </c>
      <c r="G29" s="28">
        <v>1</v>
      </c>
      <c r="H29" s="31">
        <f>($G29*100000)/'численность населения'!$B23</f>
        <v>3.334444814938313</v>
      </c>
      <c r="I29" s="28">
        <v>3</v>
      </c>
      <c r="J29" s="31">
        <f>($I29*100000)/'численность населения'!$C23</f>
        <v>10.031767262999498</v>
      </c>
      <c r="K29" s="36">
        <f t="shared" si="1"/>
        <v>200.85270021735494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2</v>
      </c>
      <c r="E30" s="31">
        <f>ROUND($D30*100000/'численность населения'!$C24,1)</f>
        <v>4.5</v>
      </c>
      <c r="F30" s="36" t="e">
        <f t="shared" si="0"/>
        <v>#DIV/0!</v>
      </c>
      <c r="G30" s="28">
        <v>3</v>
      </c>
      <c r="H30" s="31">
        <f>($G30*100000)/'численность населения'!$B24</f>
        <v>6.7598017124831005</v>
      </c>
      <c r="I30" s="28">
        <v>2</v>
      </c>
      <c r="J30" s="31">
        <f>($I30*100000)/'численность населения'!$C24</f>
        <v>4.522635792139659</v>
      </c>
      <c r="K30" s="36">
        <f t="shared" si="1"/>
        <v>-33.09514118161398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52</v>
      </c>
      <c r="C31" s="25">
        <f>ROUND(B31*100000/'численность населения'!B25,1)</f>
        <v>3.3</v>
      </c>
      <c r="D31" s="13">
        <f>SUM($D9:$D30)</f>
        <v>40</v>
      </c>
      <c r="E31" s="14">
        <f>ROUND($D31*100000/'численность населения'!$C25,1)</f>
        <v>2.5</v>
      </c>
      <c r="F31" s="36">
        <f t="shared" si="0"/>
        <v>-24.24242424242424</v>
      </c>
      <c r="G31" s="37">
        <f>SUM($G9:$G30)</f>
        <v>91</v>
      </c>
      <c r="H31" s="14">
        <f>($G31*100000)/'численность населения'!$B25</f>
        <v>5.786801513979895</v>
      </c>
      <c r="I31" s="13">
        <f>SUM($I9:$I30)</f>
        <v>96</v>
      </c>
      <c r="J31" s="14">
        <f>($I31*100000)/'численность населения'!$C25</f>
        <v>6.035621483543187</v>
      </c>
      <c r="K31" s="36">
        <f t="shared" si="1"/>
        <v>4.299784068317994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4" t="s">
        <v>29</v>
      </c>
      <c r="J35" s="44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G7:H7"/>
    <mergeCell ref="A5:K5"/>
    <mergeCell ref="A4:J4"/>
    <mergeCell ref="I35:J35"/>
    <mergeCell ref="A3:J3"/>
    <mergeCell ref="I7:J7"/>
    <mergeCell ref="B6:E6"/>
    <mergeCell ref="D7:E7"/>
    <mergeCell ref="A6:A8"/>
    <mergeCell ref="B7:C7"/>
    <mergeCell ref="G6:J6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2013</v>
      </c>
      <c r="C1" s="24">
        <v>2014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87978</v>
      </c>
      <c r="C3" s="19">
        <v>92200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39519</v>
      </c>
      <c r="C4" s="20">
        <v>39737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55627</v>
      </c>
      <c r="C5" s="20">
        <v>55742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43576</v>
      </c>
      <c r="C6" s="20">
        <v>43385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59536</v>
      </c>
      <c r="C7" s="20">
        <v>60638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42563</v>
      </c>
      <c r="C8" s="20">
        <v>42739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55581</v>
      </c>
      <c r="C9" s="20">
        <v>55796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260979</v>
      </c>
      <c r="C10" s="20">
        <v>264594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321023</v>
      </c>
      <c r="C11" s="20">
        <v>328806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125526</v>
      </c>
      <c r="C12" s="20">
        <v>125930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40967</v>
      </c>
      <c r="C13" s="20">
        <v>40899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17230</v>
      </c>
      <c r="C14" s="20">
        <v>17373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35133</v>
      </c>
      <c r="C15" s="20">
        <v>35564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48183</v>
      </c>
      <c r="C16" s="20">
        <v>48284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36397</v>
      </c>
      <c r="C17" s="20">
        <v>36100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118745</v>
      </c>
      <c r="C18" s="20">
        <v>120814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33414</v>
      </c>
      <c r="C19" s="20">
        <v>32868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31176</v>
      </c>
      <c r="C20" s="20">
        <v>30395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20117</v>
      </c>
      <c r="C21" s="20">
        <v>20075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24904</v>
      </c>
      <c r="C22" s="20">
        <v>24491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29990</v>
      </c>
      <c r="C23" s="20">
        <v>29905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44380</v>
      </c>
      <c r="C24" s="20">
        <v>44222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1572544</v>
      </c>
      <c r="C25" s="21">
        <f>SUM(C3:C24)</f>
        <v>1590557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2017-03-01T05:08:08Z</cp:lastPrinted>
  <dcterms:created xsi:type="dcterms:W3CDTF">2003-07-30T02:22:18Z</dcterms:created>
  <dcterms:modified xsi:type="dcterms:W3CDTF">2017-03-29T06:50:09Z</dcterms:modified>
  <cp:category/>
  <cp:version/>
  <cp:contentType/>
  <cp:contentStatus/>
</cp:coreProperties>
</file>